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G\CET\"/>
    </mc:Choice>
  </mc:AlternateContent>
  <bookViews>
    <workbookView xWindow="0" yWindow="0" windowWidth="28800" windowHeight="5910"/>
  </bookViews>
  <sheets>
    <sheet name="FAS" sheetId="6" r:id="rId1"/>
  </sheets>
  <definedNames>
    <definedName name="FAS">#REF!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6" i="6" l="1"/>
  <c r="C26" i="6" s="1"/>
  <c r="C30" i="6" s="1"/>
  <c r="B7" i="6" l="1"/>
  <c r="D9" i="6" l="1"/>
  <c r="B8" i="6"/>
  <c r="B22" i="6" l="1"/>
  <c r="B17" i="6"/>
  <c r="D17" i="6" s="1"/>
  <c r="B13" i="6"/>
  <c r="D13" i="6" s="1"/>
  <c r="B15" i="6"/>
  <c r="D15" i="6" s="1"/>
  <c r="B19" i="6"/>
  <c r="D19" i="6" s="1"/>
  <c r="B18" i="6"/>
  <c r="B21" i="6"/>
  <c r="D21" i="6" s="1"/>
  <c r="B16" i="6"/>
  <c r="D16" i="6" s="1"/>
  <c r="B12" i="6"/>
  <c r="D12" i="6" s="1"/>
  <c r="B20" i="6"/>
  <c r="D20" i="6" s="1"/>
  <c r="B11" i="6"/>
  <c r="D11" i="6" s="1"/>
  <c r="B14" i="6"/>
  <c r="D14" i="6" s="1"/>
  <c r="D22" i="6"/>
  <c r="D18" i="6"/>
  <c r="B9" i="6"/>
  <c r="D26" i="6"/>
  <c r="B30" i="6" l="1"/>
  <c r="D31" i="6"/>
  <c r="B31" i="6"/>
</calcChain>
</file>

<file path=xl/sharedStrings.xml><?xml version="1.0" encoding="utf-8"?>
<sst xmlns="http://schemas.openxmlformats.org/spreadsheetml/2006/main" count="28" uniqueCount="27">
  <si>
    <t>Financial Assistance</t>
  </si>
  <si>
    <t>I AM</t>
  </si>
  <si>
    <t>You are eligible for:</t>
  </si>
  <si>
    <t>Singapore Citizen</t>
  </si>
  <si>
    <t>Per Capita Income (PCI)</t>
  </si>
  <si>
    <t>Quantum per Academic Year</t>
  </si>
  <si>
    <t>$1,001 ≤ PCI ≤ $1,725   or
 $4,001 ≤ GHI ≤ $6,900</t>
  </si>
  <si>
    <t>​$1,726 ≤ PCI ≤ $2,250    or
 $6,901 ≤ GHI ≤ $9,000</t>
  </si>
  <si>
    <t>Gross Household Income (GHI)</t>
  </si>
  <si>
    <t>No. of household members including applicant</t>
  </si>
  <si>
    <t>For Reference: Bursary Type and Quantum based on Household Income</t>
  </si>
  <si>
    <t>Income Eligibility</t>
  </si>
  <si>
    <t>Financial Assistance - Bursaries</t>
  </si>
  <si>
    <t>Welcome to OSS - Financial Assistance Interactive.
Please provide information below to view your eligible financial schemes.</t>
  </si>
  <si>
    <t>Total Household Income</t>
  </si>
  <si>
    <t>Higher Education Bursary Tier 1</t>
  </si>
  <si>
    <t>Higher Education Bursary Tier 2</t>
  </si>
  <si>
    <t>Gross Monthly Income of household members</t>
  </si>
  <si>
    <t>4 household members</t>
  </si>
  <si>
    <t>For More Information (Link)</t>
  </si>
  <si>
    <r>
      <rPr>
        <b/>
        <sz val="14"/>
        <color rgb="FFFF0000"/>
        <rFont val="Arial"/>
        <family val="2"/>
        <scheme val="minor"/>
      </rPr>
      <t xml:space="preserve">Gross Household Income (GHI) </t>
    </r>
    <r>
      <rPr>
        <sz val="14"/>
        <color rgb="FF0000FF"/>
        <rFont val="Arial"/>
        <family val="2"/>
        <scheme val="minor"/>
      </rPr>
      <t xml:space="preserve"> 
refers to total gross monthly household income of:
(i) immediate* family members who may or may not be living together with student, &amp;  
(ii) non-immediate** family members who are living together with student  
</t>
    </r>
    <r>
      <rPr>
        <b/>
        <sz val="14"/>
        <color rgb="FFFF0000"/>
        <rFont val="Arial"/>
        <family val="2"/>
        <scheme val="minor"/>
      </rPr>
      <t>PCI</t>
    </r>
    <r>
      <rPr>
        <sz val="14"/>
        <color rgb="FF0000FF"/>
        <rFont val="Arial"/>
        <family val="2"/>
        <scheme val="minor"/>
      </rPr>
      <t xml:space="preserve"> = Total Gross Monthly Household Income (GHI) ÷ Number of immediate family members and non-immediate family members (including student) 
</t>
    </r>
    <r>
      <rPr>
        <b/>
        <sz val="14"/>
        <color rgb="FF0000FF"/>
        <rFont val="Arial"/>
        <family val="2"/>
        <scheme val="minor"/>
      </rPr>
      <t xml:space="preserve">
</t>
    </r>
    <r>
      <rPr>
        <b/>
        <sz val="14"/>
        <color theme="1"/>
        <rFont val="Arial"/>
        <family val="2"/>
        <scheme val="minor"/>
      </rPr>
      <t>Who to include in the computation of GHI and PCI</t>
    </r>
    <r>
      <rPr>
        <sz val="14"/>
        <color rgb="FF0000FF"/>
        <rFont val="Arial"/>
        <family val="2"/>
        <scheme val="minor"/>
      </rPr>
      <t xml:space="preserve">
Student who is</t>
    </r>
    <r>
      <rPr>
        <u/>
        <sz val="14"/>
        <color rgb="FF0000FF"/>
        <rFont val="Arial"/>
        <family val="2"/>
        <scheme val="minor"/>
      </rPr>
      <t xml:space="preserve"> single</t>
    </r>
    <r>
      <rPr>
        <sz val="14"/>
        <color rgb="FF0000FF"/>
        <rFont val="Arial"/>
        <family val="2"/>
        <scheme val="minor"/>
      </rPr>
      <t xml:space="preserve">  
• Student
•Parents who may or may not be living together with the student.
•Grandparents, siblings, spouses of siblings, relatives who are staying with the student
Student who is </t>
    </r>
    <r>
      <rPr>
        <u/>
        <sz val="14"/>
        <color rgb="FF0000FF"/>
        <rFont val="Arial"/>
        <family val="2"/>
        <scheme val="minor"/>
      </rPr>
      <t xml:space="preserve">married </t>
    </r>
    <r>
      <rPr>
        <sz val="14"/>
        <color rgb="FF0000FF"/>
        <rFont val="Arial"/>
        <family val="2"/>
        <scheme val="minor"/>
      </rPr>
      <t xml:space="preserve">
•Student
•Spouse &amp; children who may or may not be living together with the student.
•Parents, grandparents, siblings, spouses of siblings, relatives who are staying with the student     
</t>
    </r>
  </si>
  <si>
    <t>Financial Assistance - Part Time Diploma</t>
  </si>
  <si>
    <t>Part-Time Diploma Student</t>
  </si>
  <si>
    <t>How to use this calculator?
1.Select your Citizenship. 
This calculator is for Part-time Diploma Students (CET)
2. Provide the total number of household members and their respective gross income below.
3. Gross income (i.e. including employee's CPF contribution) refers to income contributions from self-employment, business or salaried employment (which includes basic salary, allowance, overtime pay, etc) as well as other sources of income (e.g. rental income). 
Payments in kind, reimbursement for expenses and National Service (NS) allowance earned by NS men are excluded.</t>
  </si>
  <si>
    <t>PCI ≤ $1,000   or
GHI ≤ $4,000</t>
  </si>
  <si>
    <t>Higher Education Bursary Tier 3</t>
  </si>
  <si>
    <t>Quantum per Modular Semester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</si>
</sst>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quot;$&quot;#,##0"/>
  </numFmts>
  <fonts count="26" x14ac:knownFonts="1">
    <font>
      <sz val="10"/>
      <color theme="3"/>
      <name val="Arial"/>
      <family val="2"/>
      <scheme val="minor"/>
    </font>
    <font>
      <sz val="10"/>
      <color theme="3" tint="0.34998626667073579"/>
      <name val="Arial"/>
      <family val="2"/>
      <scheme val="minor"/>
    </font>
    <font>
      <b/>
      <sz val="28"/>
      <color theme="0"/>
      <name val="Arial"/>
      <family val="2"/>
      <scheme val="major"/>
    </font>
    <font>
      <b/>
      <sz val="14"/>
      <color theme="0"/>
      <name val="Arial"/>
      <family val="2"/>
      <scheme val="major"/>
    </font>
    <font>
      <b/>
      <sz val="10"/>
      <color theme="0"/>
      <name val="Arial"/>
      <family val="2"/>
      <scheme val="major"/>
    </font>
    <font>
      <b/>
      <sz val="12"/>
      <color theme="0"/>
      <name val="Arial"/>
      <family val="2"/>
      <scheme val="major"/>
    </font>
    <font>
      <b/>
      <sz val="10"/>
      <color theme="0"/>
      <name val="Arial"/>
      <family val="2"/>
      <scheme val="minor"/>
    </font>
    <font>
      <u/>
      <sz val="10"/>
      <color theme="10"/>
      <name val="Arial"/>
      <family val="2"/>
      <scheme val="minor"/>
    </font>
    <font>
      <sz val="10"/>
      <color theme="0" tint="-4.9989318521683403E-2"/>
      <name val="Arial"/>
      <family val="2"/>
      <scheme val="minor"/>
    </font>
    <font>
      <sz val="10"/>
      <color theme="0" tint="-0.34998626667073579"/>
      <name val="Arial"/>
      <family val="2"/>
      <scheme val="minor"/>
    </font>
    <font>
      <sz val="8"/>
      <color rgb="FFFF0000"/>
      <name val="Arial"/>
      <family val="2"/>
      <scheme val="minor"/>
    </font>
    <font>
      <sz val="10"/>
      <color theme="0"/>
      <name val="Arial"/>
      <family val="2"/>
      <scheme val="minor"/>
    </font>
    <font>
      <sz val="10"/>
      <color theme="1" tint="0.14999847407452621"/>
      <name val="Arial"/>
      <family val="2"/>
      <scheme val="minor"/>
    </font>
    <font>
      <sz val="14"/>
      <color theme="3"/>
      <name val="Arial"/>
      <family val="2"/>
      <scheme val="minor"/>
    </font>
    <font>
      <sz val="16"/>
      <color theme="1" tint="0.14999847407452621"/>
      <name val="Arial"/>
      <family val="2"/>
      <scheme val="minor"/>
    </font>
    <font>
      <sz val="12"/>
      <color theme="1" tint="0.34998626667073579"/>
      <name val="Arial"/>
      <family val="2"/>
      <scheme val="minor"/>
    </font>
    <font>
      <sz val="11"/>
      <color theme="1" tint="0.34998626667073579"/>
      <name val="Arial"/>
      <family val="2"/>
      <scheme val="minor"/>
    </font>
    <font>
      <sz val="16"/>
      <color theme="1" tint="4.9989318521683403E-2"/>
      <name val="Arial"/>
      <family val="2"/>
      <scheme val="minor"/>
    </font>
    <font>
      <sz val="12"/>
      <color theme="1" tint="0.14999847407452621"/>
      <name val="Arial"/>
      <family val="2"/>
      <scheme val="minor"/>
    </font>
    <font>
      <u/>
      <sz val="12"/>
      <color theme="10"/>
      <name val="Arial"/>
      <family val="2"/>
      <scheme val="minor"/>
    </font>
    <font>
      <sz val="14"/>
      <color theme="0"/>
      <name val="Arial"/>
      <family val="2"/>
      <scheme val="minor"/>
    </font>
    <font>
      <sz val="14"/>
      <color rgb="FF0000FF"/>
      <name val="Arial"/>
      <family val="2"/>
      <scheme val="minor"/>
    </font>
    <font>
      <b/>
      <sz val="14"/>
      <color rgb="FFFF0000"/>
      <name val="Arial"/>
      <family val="2"/>
      <scheme val="minor"/>
    </font>
    <font>
      <u/>
      <sz val="14"/>
      <color rgb="FF0000FF"/>
      <name val="Arial"/>
      <family val="2"/>
      <scheme val="minor"/>
    </font>
    <font>
      <b/>
      <sz val="14"/>
      <color rgb="FF0000FF"/>
      <name val="Arial"/>
      <family val="2"/>
      <scheme val="minor"/>
    </font>
    <font>
      <b/>
      <sz val="14"/>
      <color theme="1"/>
      <name val="Arial"/>
      <family val="2"/>
      <scheme val="minor"/>
    </font>
  </fonts>
  <fills count="11">
    <fill>
      <patternFill patternType="none"/>
    </fill>
    <fill>
      <patternFill patternType="gray125"/>
    </fill>
    <fill>
      <patternFill patternType="solid">
        <fgColor theme="4"/>
        <bgColor indexed="64"/>
      </patternFill>
    </fill>
    <fill>
      <patternFill patternType="solid">
        <fgColor theme="6"/>
        <bgColor indexed="64"/>
      </patternFill>
    </fill>
    <fill>
      <patternFill patternType="solid">
        <fgColor theme="0"/>
        <bgColor indexed="64"/>
      </patternFill>
    </fill>
    <fill>
      <patternFill patternType="solid">
        <fgColor theme="6"/>
        <bgColor theme="6"/>
      </patternFill>
    </fill>
    <fill>
      <patternFill patternType="solid">
        <fgColor theme="0" tint="-4.9989318521683403E-2"/>
        <bgColor indexed="64"/>
      </patternFill>
    </fill>
    <fill>
      <patternFill patternType="solid">
        <fgColor rgb="FFFFFFCC"/>
        <bgColor indexed="64"/>
      </patternFill>
    </fill>
    <fill>
      <patternFill patternType="solid">
        <fgColor rgb="FF4BA358"/>
        <bgColor indexed="64"/>
      </patternFill>
    </fill>
    <fill>
      <patternFill patternType="solid">
        <fgColor theme="8" tint="-0.249977111117893"/>
        <bgColor indexed="64"/>
      </patternFill>
    </fill>
    <fill>
      <patternFill patternType="solid">
        <fgColor theme="4" tint="0.79998168889431442"/>
        <bgColor indexed="64"/>
      </patternFill>
    </fill>
  </fills>
  <borders count="13">
    <border>
      <left/>
      <right/>
      <top/>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medium">
        <color theme="0" tint="-0.34998626667073579"/>
      </left>
      <right style="thin">
        <color theme="6"/>
      </right>
      <top style="thin">
        <color theme="6"/>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s>
  <cellStyleXfs count="7">
    <xf numFmtId="0" fontId="0" fillId="0" borderId="0">
      <alignment vertical="center"/>
    </xf>
    <xf numFmtId="0" fontId="2" fillId="3" borderId="0" applyNumberFormat="0" applyBorder="0" applyAlignment="0" applyProtection="0"/>
    <xf numFmtId="0" fontId="3"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7" fillId="0" borderId="0" applyNumberFormat="0" applyFill="0" applyBorder="0" applyAlignment="0" applyProtection="0">
      <alignment vertical="center"/>
    </xf>
  </cellStyleXfs>
  <cellXfs count="68">
    <xf numFmtId="0" fontId="0" fillId="0" borderId="0" xfId="0">
      <alignment vertical="center"/>
    </xf>
    <xf numFmtId="0" fontId="0" fillId="2" borderId="0" xfId="0" applyFill="1">
      <alignment vertical="center"/>
    </xf>
    <xf numFmtId="0" fontId="0" fillId="4" borderId="3" xfId="0" applyFill="1" applyBorder="1" applyAlignment="1">
      <alignment vertical="center" wrapText="1"/>
    </xf>
    <xf numFmtId="0" fontId="0" fillId="4" borderId="5" xfId="0" applyFill="1" applyBorder="1" applyAlignment="1">
      <alignment vertical="center" wrapText="1"/>
    </xf>
    <xf numFmtId="0" fontId="0" fillId="4" borderId="8" xfId="0" applyFill="1" applyBorder="1" applyAlignment="1">
      <alignment vertical="center" wrapText="1"/>
    </xf>
    <xf numFmtId="0" fontId="6" fillId="2" borderId="4"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5" xfId="0" applyFont="1" applyFill="1" applyBorder="1" applyAlignment="1">
      <alignment horizontal="center" vertical="center"/>
    </xf>
    <xf numFmtId="0" fontId="8" fillId="2" borderId="0" xfId="0" applyFont="1" applyFill="1">
      <alignment vertical="center"/>
    </xf>
    <xf numFmtId="0" fontId="12" fillId="6" borderId="6"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0" fillId="4" borderId="0" xfId="0" applyFill="1">
      <alignment vertical="center"/>
    </xf>
    <xf numFmtId="0" fontId="8" fillId="4" borderId="0" xfId="0" applyFont="1" applyFill="1">
      <alignment vertical="center"/>
    </xf>
    <xf numFmtId="0" fontId="0" fillId="4" borderId="0" xfId="0" applyFill="1" applyBorder="1" applyAlignment="1">
      <alignment horizontal="left" vertical="center" indent="1"/>
    </xf>
    <xf numFmtId="0" fontId="8" fillId="4" borderId="0" xfId="0" applyFont="1" applyFill="1" applyAlignment="1">
      <alignment horizontal="center" vertical="center"/>
    </xf>
    <xf numFmtId="0" fontId="11" fillId="4" borderId="0" xfId="0" applyFont="1" applyFill="1" applyAlignment="1">
      <alignment vertical="center" wrapText="1"/>
    </xf>
    <xf numFmtId="0" fontId="0" fillId="4" borderId="0" xfId="0" applyFill="1" applyAlignment="1">
      <alignment vertical="center" wrapText="1"/>
    </xf>
    <xf numFmtId="0" fontId="9" fillId="4" borderId="0" xfId="0" applyFont="1" applyFill="1" applyAlignment="1">
      <alignment vertical="center" wrapText="1"/>
    </xf>
    <xf numFmtId="0" fontId="8" fillId="4" borderId="0" xfId="0" applyFont="1" applyFill="1" applyAlignment="1">
      <alignment vertical="center" wrapText="1"/>
    </xf>
    <xf numFmtId="0" fontId="8" fillId="8" borderId="0" xfId="0" applyFont="1" applyFill="1">
      <alignment vertical="center"/>
    </xf>
    <xf numFmtId="0" fontId="12" fillId="6" borderId="7" xfId="0" applyFont="1" applyFill="1" applyBorder="1" applyAlignment="1">
      <alignment horizontal="center" vertical="center" wrapText="1"/>
    </xf>
    <xf numFmtId="0" fontId="4" fillId="2" borderId="10" xfId="3" applyBorder="1" applyAlignment="1">
      <alignment horizontal="left" vertical="center" indent="1"/>
    </xf>
    <xf numFmtId="0" fontId="4" fillId="2" borderId="11" xfId="3" applyBorder="1" applyAlignment="1">
      <alignment horizontal="left" vertical="center" indent="1"/>
    </xf>
    <xf numFmtId="0" fontId="4" fillId="2" borderId="12" xfId="3" applyBorder="1" applyAlignment="1">
      <alignment horizontal="left" vertical="center" wrapText="1" indent="1"/>
    </xf>
    <xf numFmtId="0" fontId="4" fillId="8" borderId="10" xfId="3" applyFill="1" applyBorder="1" applyAlignment="1">
      <alignment horizontal="left" vertical="center" indent="1"/>
    </xf>
    <xf numFmtId="0" fontId="4" fillId="8" borderId="11" xfId="3" applyFill="1" applyBorder="1" applyAlignment="1">
      <alignment horizontal="left" vertical="center" indent="1"/>
    </xf>
    <xf numFmtId="0" fontId="4" fillId="8" borderId="12" xfId="3" applyFill="1" applyBorder="1" applyAlignment="1">
      <alignment horizontal="left" vertical="center" wrapText="1" indent="1"/>
    </xf>
    <xf numFmtId="0" fontId="15" fillId="4" borderId="4" xfId="0" applyFont="1" applyFill="1" applyBorder="1" applyAlignment="1">
      <alignment horizontal="right" vertical="center"/>
    </xf>
    <xf numFmtId="0" fontId="15" fillId="4" borderId="1" xfId="0" applyFont="1" applyFill="1" applyBorder="1" applyAlignment="1">
      <alignment horizontal="right" vertical="center" wrapText="1"/>
    </xf>
    <xf numFmtId="0" fontId="13" fillId="4" borderId="3" xfId="0" applyFont="1" applyFill="1" applyBorder="1" applyAlignment="1">
      <alignment vertical="center" wrapText="1"/>
    </xf>
    <xf numFmtId="0" fontId="13" fillId="4" borderId="5" xfId="0" applyFont="1" applyFill="1" applyBorder="1" applyAlignment="1">
      <alignment vertical="center" wrapText="1"/>
    </xf>
    <xf numFmtId="0" fontId="15" fillId="4" borderId="4" xfId="0" applyFont="1" applyFill="1" applyBorder="1" applyAlignment="1">
      <alignment horizontal="right" vertical="center" wrapText="1"/>
    </xf>
    <xf numFmtId="0" fontId="6" fillId="5" borderId="9" xfId="0" applyFont="1" applyFill="1" applyBorder="1" applyAlignment="1">
      <alignment horizontal="center" vertical="center"/>
    </xf>
    <xf numFmtId="0" fontId="6" fillId="5" borderId="0" xfId="0" applyFont="1" applyFill="1" applyBorder="1" applyAlignment="1">
      <alignment horizontal="center" vertical="center"/>
    </xf>
    <xf numFmtId="0" fontId="6" fillId="9" borderId="4" xfId="0" applyFont="1" applyFill="1" applyBorder="1" applyAlignment="1">
      <alignment horizontal="center" vertical="center"/>
    </xf>
    <xf numFmtId="0" fontId="6" fillId="9" borderId="0" xfId="0" applyFont="1" applyFill="1" applyBorder="1" applyAlignment="1">
      <alignment horizontal="center" vertical="center"/>
    </xf>
    <xf numFmtId="0" fontId="6" fillId="9" borderId="5" xfId="0" applyFont="1" applyFill="1" applyBorder="1" applyAlignment="1">
      <alignment horizontal="center" vertical="center"/>
    </xf>
    <xf numFmtId="164" fontId="17" fillId="7" borderId="6" xfId="0" applyNumberFormat="1" applyFont="1" applyFill="1" applyBorder="1" applyAlignment="1">
      <alignment horizontal="center" vertical="center"/>
    </xf>
    <xf numFmtId="164" fontId="17" fillId="7" borderId="7" xfId="0" applyNumberFormat="1" applyFont="1" applyFill="1" applyBorder="1" applyAlignment="1">
      <alignment horizontal="center" vertical="center"/>
    </xf>
    <xf numFmtId="3" fontId="17" fillId="7" borderId="8" xfId="0" applyNumberFormat="1" applyFont="1" applyFill="1" applyBorder="1" applyAlignment="1">
      <alignment horizontal="center" vertical="center"/>
    </xf>
    <xf numFmtId="0" fontId="11" fillId="4" borderId="0" xfId="0" applyFont="1" applyFill="1">
      <alignment vertical="center"/>
    </xf>
    <xf numFmtId="164" fontId="14" fillId="4" borderId="4" xfId="6" applyNumberFormat="1" applyFont="1" applyFill="1" applyBorder="1" applyAlignment="1">
      <alignment horizontal="center" vertical="center" wrapText="1"/>
    </xf>
    <xf numFmtId="0" fontId="18" fillId="4" borderId="0" xfId="6" applyFont="1" applyFill="1" applyBorder="1" applyAlignment="1">
      <alignment horizontal="center" vertical="center" wrapText="1"/>
    </xf>
    <xf numFmtId="0" fontId="12" fillId="4" borderId="4" xfId="6" applyFont="1" applyFill="1" applyBorder="1" applyAlignment="1">
      <alignment horizontal="center" vertical="center" wrapText="1"/>
    </xf>
    <xf numFmtId="6" fontId="18" fillId="4" borderId="5" xfId="6" applyNumberFormat="1" applyFont="1" applyFill="1" applyBorder="1" applyAlignment="1">
      <alignment horizontal="center" vertical="center" wrapText="1"/>
    </xf>
    <xf numFmtId="0" fontId="12" fillId="6" borderId="4" xfId="0" applyFont="1" applyFill="1" applyBorder="1" applyAlignment="1">
      <alignment horizontal="center" vertical="center" wrapText="1"/>
    </xf>
    <xf numFmtId="0" fontId="18" fillId="6" borderId="0" xfId="0" applyFont="1" applyFill="1" applyBorder="1" applyAlignment="1">
      <alignment horizontal="center" vertical="center" wrapText="1"/>
    </xf>
    <xf numFmtId="6" fontId="18" fillId="6" borderId="5" xfId="0" applyNumberFormat="1" applyFont="1" applyFill="1" applyBorder="1" applyAlignment="1">
      <alignment horizontal="center" vertical="center" wrapText="1"/>
    </xf>
    <xf numFmtId="0" fontId="20" fillId="4" borderId="5" xfId="0" applyFont="1" applyFill="1" applyBorder="1" applyAlignment="1">
      <alignment horizontal="center" vertical="center" wrapText="1"/>
    </xf>
    <xf numFmtId="0" fontId="13" fillId="10" borderId="0" xfId="0" applyFont="1" applyFill="1" applyBorder="1" applyAlignment="1" applyProtection="1">
      <alignment horizontal="left" vertical="center" indent="1"/>
      <protection locked="0"/>
    </xf>
    <xf numFmtId="0" fontId="13" fillId="10" borderId="2" xfId="0" applyFont="1" applyFill="1" applyBorder="1" applyAlignment="1" applyProtection="1">
      <alignment horizontal="left" vertical="center" indent="1"/>
      <protection locked="0"/>
    </xf>
    <xf numFmtId="164" fontId="13" fillId="10" borderId="2" xfId="0" applyNumberFormat="1" applyFont="1" applyFill="1" applyBorder="1" applyAlignment="1" applyProtection="1">
      <alignment horizontal="left" vertical="center" indent="1"/>
      <protection locked="0"/>
    </xf>
    <xf numFmtId="164" fontId="13" fillId="10" borderId="0" xfId="0" applyNumberFormat="1" applyFont="1" applyFill="1" applyBorder="1" applyAlignment="1" applyProtection="1">
      <alignment horizontal="left" vertical="center" indent="1"/>
      <protection locked="0"/>
    </xf>
    <xf numFmtId="164" fontId="13" fillId="10" borderId="0" xfId="0" applyNumberFormat="1" applyFont="1" applyFill="1" applyBorder="1" applyAlignment="1" applyProtection="1">
      <alignment horizontal="left" vertical="center" wrapText="1" indent="1"/>
      <protection locked="0"/>
    </xf>
    <xf numFmtId="164" fontId="13" fillId="10" borderId="7" xfId="0" applyNumberFormat="1" applyFont="1" applyFill="1" applyBorder="1" applyAlignment="1" applyProtection="1">
      <alignment horizontal="left" vertical="center" wrapText="1" indent="1"/>
      <protection locked="0"/>
    </xf>
    <xf numFmtId="0" fontId="16" fillId="4" borderId="1" xfId="0" applyFont="1" applyFill="1" applyBorder="1" applyAlignment="1">
      <alignment horizontal="right" vertical="center" wrapText="1"/>
    </xf>
    <xf numFmtId="0" fontId="16" fillId="4" borderId="4" xfId="0" applyFont="1" applyFill="1" applyBorder="1" applyAlignment="1">
      <alignment horizontal="right" vertical="center" wrapText="1"/>
    </xf>
    <xf numFmtId="0" fontId="16" fillId="4" borderId="6" xfId="0" applyFont="1" applyFill="1" applyBorder="1" applyAlignment="1">
      <alignment horizontal="right" vertical="center" wrapText="1"/>
    </xf>
    <xf numFmtId="0" fontId="19" fillId="4" borderId="5" xfId="6" applyFont="1" applyFill="1" applyBorder="1" applyAlignment="1" applyProtection="1">
      <alignment horizontal="center" vertical="center" wrapText="1"/>
      <protection locked="0"/>
    </xf>
    <xf numFmtId="0" fontId="6" fillId="5" borderId="5" xfId="0" applyFont="1" applyFill="1" applyBorder="1" applyAlignment="1">
      <alignment horizontal="center" vertical="center" wrapText="1"/>
    </xf>
    <xf numFmtId="0" fontId="21" fillId="4" borderId="0" xfId="0" applyFont="1" applyFill="1" applyAlignment="1">
      <alignment horizontal="left" vertical="top" wrapText="1"/>
    </xf>
    <xf numFmtId="0" fontId="21" fillId="4" borderId="0" xfId="0" applyFont="1" applyFill="1" applyAlignment="1">
      <alignment horizontal="left" vertical="top"/>
    </xf>
    <xf numFmtId="0" fontId="1" fillId="0" borderId="1" xfId="0" applyFont="1" applyBorder="1" applyAlignment="1">
      <alignment horizontal="left" vertical="center" wrapText="1" indent="1"/>
    </xf>
    <xf numFmtId="0" fontId="1" fillId="0" borderId="2" xfId="0" applyFont="1" applyBorder="1" applyAlignment="1">
      <alignment horizontal="left" vertical="center" wrapText="1" indent="1"/>
    </xf>
    <xf numFmtId="0" fontId="1" fillId="0" borderId="3" xfId="0" applyFont="1" applyBorder="1" applyAlignment="1">
      <alignment horizontal="left" vertical="center" wrapText="1" indent="1"/>
    </xf>
    <xf numFmtId="0" fontId="3" fillId="2" borderId="0" xfId="2" applyAlignment="1">
      <alignment horizontal="left" indent="1"/>
    </xf>
    <xf numFmtId="0" fontId="2" fillId="8" borderId="0" xfId="1" applyFill="1" applyAlignment="1">
      <alignment horizontal="left" vertical="center" indent="1"/>
    </xf>
    <xf numFmtId="0" fontId="10" fillId="4" borderId="0" xfId="0" applyFont="1" applyFill="1" applyAlignment="1">
      <alignment horizontal="left"/>
    </xf>
  </cellXfs>
  <cellStyles count="7">
    <cellStyle name="Heading 1" xfId="2" builtinId="16" customBuiltin="1"/>
    <cellStyle name="Heading 2" xfId="3" builtinId="17" customBuiltin="1"/>
    <cellStyle name="Heading 3" xfId="4" builtinId="18" customBuiltin="1"/>
    <cellStyle name="Heading 4" xfId="5" builtinId="19" customBuiltin="1"/>
    <cellStyle name="Hyperlink" xfId="6" builtinId="8"/>
    <cellStyle name="Normal" xfId="0" builtinId="0" customBuiltin="1"/>
    <cellStyle name="Title" xfId="1" builtinId="15" customBuiltin="1"/>
  </cellStyles>
  <dxfs count="2">
    <dxf>
      <font>
        <b/>
        <i val="0"/>
        <color theme="0"/>
      </font>
      <fill>
        <patternFill>
          <bgColor theme="4"/>
        </patternFill>
      </fill>
    </dxf>
    <dxf>
      <border diagonalUp="0" diagonalDown="0">
        <left style="medium">
          <color theme="0" tint="-0.34998626667073579"/>
        </left>
        <right style="medium">
          <color theme="0" tint="-0.34998626667073579"/>
        </right>
        <top/>
        <bottom style="medium">
          <color theme="0" tint="-0.34998626667073579"/>
        </bottom>
        <vertical/>
        <horizontal style="dashed">
          <color theme="0" tint="-0.14996795556505021"/>
        </horizontal>
      </border>
    </dxf>
  </dxfs>
  <tableStyles count="1" defaultTableStyle="TableStyleMedium2" defaultPivotStyle="PivotStyleLight16">
    <tableStyle name="Emergency Plan" pivot="0" count="2">
      <tableStyleElement type="wholeTable" dxfId="1"/>
      <tableStyleElement type="headerRow" dxfId="0"/>
    </tableStyle>
  </tableStyles>
  <colors>
    <mruColors>
      <color rgb="FF0000FF"/>
      <color rgb="FFFFFFCC"/>
      <color rgb="FF4BA3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Family Emergency Plan">
      <a:dk1>
        <a:sysClr val="windowText" lastClr="000000"/>
      </a:dk1>
      <a:lt1>
        <a:sysClr val="window" lastClr="FFFFFF"/>
      </a:lt1>
      <a:dk2>
        <a:srgbClr val="000000"/>
      </a:dk2>
      <a:lt2>
        <a:srgbClr val="F7F3E0"/>
      </a:lt2>
      <a:accent1>
        <a:srgbClr val="57B5CB"/>
      </a:accent1>
      <a:accent2>
        <a:srgbClr val="69BA73"/>
      </a:accent2>
      <a:accent3>
        <a:srgbClr val="D03830"/>
      </a:accent3>
      <a:accent4>
        <a:srgbClr val="E6A612"/>
      </a:accent4>
      <a:accent5>
        <a:srgbClr val="825980"/>
      </a:accent5>
      <a:accent6>
        <a:srgbClr val="EBCF5C"/>
      </a:accent6>
      <a:hlink>
        <a:srgbClr val="57B5CB"/>
      </a:hlink>
      <a:folHlink>
        <a:srgbClr val="825980"/>
      </a:folHlink>
    </a:clrScheme>
    <a:fontScheme name="Family Emergency Plan">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rp.edu.sg/ace/funding-sche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9"/>
  <sheetViews>
    <sheetView tabSelected="1" topLeftCell="A10" zoomScale="85" zoomScaleNormal="85" workbookViewId="0">
      <selection activeCell="C11" sqref="C11"/>
    </sheetView>
  </sheetViews>
  <sheetFormatPr defaultColWidth="9.1796875" defaultRowHeight="19.5" customHeight="1" x14ac:dyDescent="0.25"/>
  <cols>
    <col min="1" max="1" width="3.54296875" style="11" customWidth="1"/>
    <col min="2" max="2" width="35.7265625" style="11" bestFit="1" customWidth="1"/>
    <col min="3" max="3" width="49.453125" style="11" customWidth="1"/>
    <col min="4" max="4" width="31" style="11" customWidth="1"/>
    <col min="5" max="5" width="3.54296875" style="12" customWidth="1"/>
    <col min="6" max="6" width="1.26953125" style="40" customWidth="1"/>
    <col min="7" max="7" width="91.26953125" style="11" customWidth="1"/>
    <col min="8" max="16384" width="9.1796875" style="11"/>
  </cols>
  <sheetData>
    <row r="1" spans="1:7" ht="10.15" customHeight="1" x14ac:dyDescent="0.4">
      <c r="A1" s="65"/>
      <c r="B1" s="65"/>
      <c r="C1" s="65"/>
      <c r="D1" s="1"/>
      <c r="E1" s="8"/>
    </row>
    <row r="2" spans="1:7" ht="41.25" customHeight="1" x14ac:dyDescent="0.25">
      <c r="A2" s="66" t="s">
        <v>21</v>
      </c>
      <c r="B2" s="66"/>
      <c r="C2" s="66"/>
      <c r="D2" s="66"/>
      <c r="E2" s="19"/>
      <c r="F2" s="40">
        <v>0</v>
      </c>
    </row>
    <row r="3" spans="1:7" ht="10.15" customHeight="1" x14ac:dyDescent="0.25">
      <c r="A3" s="1"/>
      <c r="B3" s="1"/>
      <c r="C3" s="1"/>
      <c r="D3" s="1"/>
      <c r="E3" s="8"/>
      <c r="F3" s="40">
        <v>100</v>
      </c>
    </row>
    <row r="4" spans="1:7" ht="19.5" customHeight="1" thickBot="1" x14ac:dyDescent="0.3">
      <c r="F4" s="40">
        <v>200</v>
      </c>
    </row>
    <row r="5" spans="1:7" ht="50.25" customHeight="1" thickBot="1" x14ac:dyDescent="0.3">
      <c r="B5" s="62" t="s">
        <v>13</v>
      </c>
      <c r="C5" s="63"/>
      <c r="D5" s="64"/>
      <c r="F5" s="40">
        <v>300</v>
      </c>
      <c r="G5" s="60" t="s">
        <v>23</v>
      </c>
    </row>
    <row r="6" spans="1:7" ht="19.5" customHeight="1" thickBot="1" x14ac:dyDescent="0.3">
      <c r="B6" s="21"/>
      <c r="C6" s="22" t="s">
        <v>1</v>
      </c>
      <c r="D6" s="23"/>
      <c r="F6" s="40">
        <v>400</v>
      </c>
      <c r="G6" s="61"/>
    </row>
    <row r="7" spans="1:7" ht="30" customHeight="1" x14ac:dyDescent="0.25">
      <c r="B7" s="28" t="str">
        <f>IF(C7="","Please select an option &gt;&gt;","I am a ")</f>
        <v xml:space="preserve">I am a </v>
      </c>
      <c r="C7" s="50" t="s">
        <v>3</v>
      </c>
      <c r="D7" s="29"/>
      <c r="F7" s="40">
        <v>500</v>
      </c>
      <c r="G7" s="61"/>
    </row>
    <row r="8" spans="1:7" ht="30" customHeight="1" x14ac:dyDescent="0.25">
      <c r="B8" s="27" t="str">
        <f>IF(C8="","Please select an option &gt;&gt;","I am a ")</f>
        <v xml:space="preserve">I am a </v>
      </c>
      <c r="C8" s="49" t="s">
        <v>22</v>
      </c>
      <c r="D8" s="30"/>
      <c r="F8" s="40">
        <v>600</v>
      </c>
      <c r="G8" s="61"/>
    </row>
    <row r="9" spans="1:7" ht="40.5" customHeight="1" thickBot="1" x14ac:dyDescent="0.3">
      <c r="B9" s="31" t="str">
        <f>IF(C9="","Indicate total household members &gt;&gt;","Inclusive of applicant, " &amp; CHAR(10) &amp; D9 &amp; " members in same household &gt;&gt;")</f>
        <v>Inclusive of applicant, 
4 members in same household &gt;&gt;</v>
      </c>
      <c r="C9" s="49" t="s">
        <v>18</v>
      </c>
      <c r="D9" s="48">
        <f>IFERROR(LEFT(C9,SEARCH(" h",C9))+0,"")</f>
        <v>4</v>
      </c>
      <c r="F9" s="40">
        <v>700</v>
      </c>
      <c r="G9" s="61"/>
    </row>
    <row r="10" spans="1:7" ht="22.5" customHeight="1" thickBot="1" x14ac:dyDescent="0.3">
      <c r="B10" s="24"/>
      <c r="C10" s="25" t="s">
        <v>17</v>
      </c>
      <c r="D10" s="26"/>
      <c r="F10" s="40">
        <v>800</v>
      </c>
      <c r="G10" s="61"/>
    </row>
    <row r="11" spans="1:7" ht="24" customHeight="1" x14ac:dyDescent="0.25">
      <c r="B11" s="55" t="str">
        <f>IFERROR(IF($D$9="","",IF(AND($D$9&lt;ROWS($B$11:B11),C11&lt;&gt;""),"Please fill in income based on number of members declared.",IF(AND($D$9&gt;=ROWS($B$11:B11),C11=""),"Gross Income "&amp;ROWS($B$11:B11)&amp;"  &gt;&gt;",IF($D$9&gt;=ROWS($B$11:B11),"Gross Income "&amp;ROWS($B$11:B11),"")))),"")</f>
        <v>Gross Income 1  &gt;&gt;</v>
      </c>
      <c r="C11" s="51"/>
      <c r="D11" s="2" t="str">
        <f>IF(AND(B11&lt;&gt;"",C11=""),"&lt;&lt; Type 0 if no income",IF(ISNUMBER(C11),"",IF(B11&lt;&gt;"","&lt;&lt; Please input a number","")))</f>
        <v>&lt;&lt; Type 0 if no income</v>
      </c>
      <c r="F11" s="40">
        <v>900</v>
      </c>
      <c r="G11" s="61"/>
    </row>
    <row r="12" spans="1:7" ht="24" customHeight="1" x14ac:dyDescent="0.25">
      <c r="B12" s="56" t="str">
        <f>IFERROR(IF($D$9="","",IF(AND($D$9&lt;ROWS($B$11:B12),C12&lt;&gt;""),"Please fill in income based on number of members declared.",IF(AND($D$9&gt;=ROWS($B$11:B12),C12=""),"Gross Income "&amp;ROWS($B$11:B12)&amp;"  &gt;&gt;",IF($D$9&gt;=ROWS($B$11:B12),"Gross Income "&amp;ROWS($B$11:B12),"")))),"")</f>
        <v>Gross Income 2  &gt;&gt;</v>
      </c>
      <c r="C12" s="52"/>
      <c r="D12" s="3" t="str">
        <f t="shared" ref="D12:D22" si="0">IF(AND(B12&lt;&gt;"",C12=""),"&lt;&lt; Type 0 if no income",IF(ISNUMBER(C12),"",IF(B12&lt;&gt;"","&lt;&lt; Please input a number","")))</f>
        <v>&lt;&lt; Type 0 if no income</v>
      </c>
      <c r="F12" s="40">
        <v>1000</v>
      </c>
      <c r="G12" s="61"/>
    </row>
    <row r="13" spans="1:7" ht="24" customHeight="1" x14ac:dyDescent="0.25">
      <c r="B13" s="56" t="str">
        <f>IFERROR(IF($D$9="","",IF(AND($D$9&lt;ROWS($B$11:B13),C13&lt;&gt;""),"Please fill in income based on number of members declared.",IF(AND($D$9&gt;=ROWS($B$11:B13),C13=""),"Gross Income "&amp;ROWS($B$11:B13)&amp;"  &gt;&gt;",IF($D$9&gt;=ROWS($B$11:B13),"Gross Income "&amp;ROWS($B$11:B13),"")))),"")</f>
        <v>Gross Income 3  &gt;&gt;</v>
      </c>
      <c r="C13" s="52"/>
      <c r="D13" s="3" t="str">
        <f t="shared" si="0"/>
        <v>&lt;&lt; Type 0 if no income</v>
      </c>
      <c r="F13" s="40">
        <v>1100</v>
      </c>
      <c r="G13" s="61"/>
    </row>
    <row r="14" spans="1:7" ht="24" customHeight="1" x14ac:dyDescent="0.25">
      <c r="B14" s="56" t="str">
        <f>IFERROR(IF($D$9="","",IF(AND($D$9&lt;ROWS($B$11:B14),C14&lt;&gt;""),"Please fill in income based on number of members declared.",IF(AND($D$9&gt;=ROWS($B$11:B14),C14=""),"Gross Income "&amp;ROWS($B$11:B14)&amp;"  &gt;&gt;",IF($D$9&gt;=ROWS($B$11:B14),"Gross Income "&amp;ROWS($B$11:B14),"")))),"")</f>
        <v>Gross Income 4  &gt;&gt;</v>
      </c>
      <c r="C14" s="52"/>
      <c r="D14" s="3" t="str">
        <f t="shared" si="0"/>
        <v>&lt;&lt; Type 0 if no income</v>
      </c>
      <c r="F14" s="40">
        <v>1200</v>
      </c>
      <c r="G14" s="61"/>
    </row>
    <row r="15" spans="1:7" ht="24" customHeight="1" x14ac:dyDescent="0.25">
      <c r="B15" s="56" t="str">
        <f>IFERROR(IF($D$9="","",IF(AND($D$9&lt;ROWS($B$11:B15),C15&lt;&gt;""),"Please fill in income based on number of members declared.",IF(AND($D$9&gt;=ROWS($B$11:B15),C15=""),"Gross Income "&amp;ROWS($B$11:B15)&amp;"  &gt;&gt;",IF($D$9&gt;=ROWS($B$11:B15),"Gross Income "&amp;ROWS($B$11:B15),"")))),"")</f>
        <v/>
      </c>
      <c r="C15" s="52"/>
      <c r="D15" s="3" t="str">
        <f t="shared" si="0"/>
        <v/>
      </c>
      <c r="F15" s="40">
        <v>1300</v>
      </c>
      <c r="G15" s="61"/>
    </row>
    <row r="16" spans="1:7" ht="24" customHeight="1" x14ac:dyDescent="0.25">
      <c r="B16" s="56" t="str">
        <f>IFERROR(IF($D$9="","",IF(AND($D$9&lt;ROWS($B$11:B16),C16&lt;&gt;""),"Please fill in income based on number of members declared.",IF(AND($D$9&gt;=ROWS($B$11:B16),C16=""),"Gross Income "&amp;ROWS($B$11:B16)&amp;"  &gt;&gt;",IF($D$9&gt;=ROWS($B$11:B16),"Gross Income "&amp;ROWS($B$11:B16),"")))),"")</f>
        <v/>
      </c>
      <c r="C16" s="52"/>
      <c r="D16" s="3" t="str">
        <f t="shared" si="0"/>
        <v/>
      </c>
      <c r="F16" s="40">
        <v>1400</v>
      </c>
      <c r="G16" s="61"/>
    </row>
    <row r="17" spans="1:7" ht="24" customHeight="1" x14ac:dyDescent="0.25">
      <c r="B17" s="56" t="str">
        <f>IFERROR(IF($D$9="","",IF(AND($D$9&lt;ROWS($B$11:B17),C17&lt;&gt;""),"Please fill in income based on number of members declared.",IF(AND($D$9&gt;=ROWS($B$11:B17),C17=""),"Gross Income "&amp;ROWS($B$11:B17)&amp;"  &gt;&gt;",IF($D$9&gt;=ROWS($B$11:B17),"Gross Income "&amp;ROWS($B$11:B17),"")))),"")</f>
        <v/>
      </c>
      <c r="C17" s="52"/>
      <c r="D17" s="3" t="str">
        <f t="shared" si="0"/>
        <v/>
      </c>
      <c r="F17" s="40">
        <v>1500</v>
      </c>
      <c r="G17" s="61"/>
    </row>
    <row r="18" spans="1:7" ht="24" customHeight="1" x14ac:dyDescent="0.25">
      <c r="B18" s="56" t="str">
        <f>IFERROR(IF($D$9="","",IF(AND($D$9&lt;ROWS($B$11:B18),C18&lt;&gt;""),"Please fill in income based on number of members declared.",IF(AND($D$9&gt;=ROWS($B$11:B18),C18=""),"Gross Income "&amp;ROWS($B$11:B18)&amp;"  &gt;&gt;",IF($D$9&gt;=ROWS($B$11:B18),"Gross Income "&amp;ROWS($B$11:B18),"")))),"")</f>
        <v/>
      </c>
      <c r="C18" s="52"/>
      <c r="D18" s="3" t="str">
        <f t="shared" si="0"/>
        <v/>
      </c>
      <c r="F18" s="40">
        <v>1600</v>
      </c>
      <c r="G18" s="61"/>
    </row>
    <row r="19" spans="1:7" ht="24" customHeight="1" x14ac:dyDescent="0.25">
      <c r="B19" s="56" t="str">
        <f>IFERROR(IF($D$9="","",IF(AND($D$9&lt;ROWS($B$11:B19),C19&lt;&gt;""),"Please fill in income based on number of members declared.",IF(AND($D$9&gt;=ROWS($B$11:B19),C19=""),"Gross Income "&amp;ROWS($B$11:B19)&amp;"  &gt;&gt;",IF($D$9&gt;=ROWS($B$11:B19),"Gross Income "&amp;ROWS($B$11:B19),"")))),"")</f>
        <v/>
      </c>
      <c r="C19" s="52"/>
      <c r="D19" s="3" t="str">
        <f t="shared" si="0"/>
        <v/>
      </c>
      <c r="F19" s="40">
        <v>1700</v>
      </c>
      <c r="G19" s="61"/>
    </row>
    <row r="20" spans="1:7" ht="24" customHeight="1" x14ac:dyDescent="0.25">
      <c r="B20" s="56" t="str">
        <f>IFERROR(IF($D$9="","",IF(AND($D$9&lt;ROWS($B$11:B20),C20&lt;&gt;""),"Please fill in income based on number of members declared.",IF(AND($D$9&gt;=ROWS($B$11:B20),C20=""),"Gross Income "&amp;ROWS($B$11:B20)&amp;"  &gt;&gt;",IF($D$9&gt;=ROWS($B$11:B20),"Gross Income "&amp;ROWS($B$11:B20),"")))),"")</f>
        <v/>
      </c>
      <c r="C20" s="52"/>
      <c r="D20" s="3" t="str">
        <f t="shared" si="0"/>
        <v/>
      </c>
      <c r="F20" s="40">
        <v>1800</v>
      </c>
      <c r="G20" s="61"/>
    </row>
    <row r="21" spans="1:7" ht="24" customHeight="1" x14ac:dyDescent="0.25">
      <c r="B21" s="56" t="str">
        <f>IFERROR(IF($D$9="","",IF(AND($D$9&lt;ROWS($B$11:B21),C21&lt;&gt;""),"Please fill in income based on number of members declared.",IF(AND($D$9&gt;=ROWS($B$11:B21),C21=""),"Gross Income "&amp;ROWS($B$11:B21)&amp;"  &gt;&gt;",IF($D$9&gt;=ROWS($B$11:B21),"Gross Income "&amp;ROWS($B$11:B21),"")))),"")</f>
        <v/>
      </c>
      <c r="C21" s="53"/>
      <c r="D21" s="3" t="str">
        <f t="shared" si="0"/>
        <v/>
      </c>
      <c r="F21" s="40">
        <v>1900</v>
      </c>
      <c r="G21" s="61"/>
    </row>
    <row r="22" spans="1:7" ht="24" customHeight="1" thickBot="1" x14ac:dyDescent="0.3">
      <c r="B22" s="57" t="str">
        <f>IFERROR(IF($D$9="","",IF(AND($D$9&lt;ROWS($B$11:B22),C22&lt;&gt;""),"Please fill in income based on number of members declared.",IF(AND($D$9&gt;=ROWS($B$11:B22),C22=""),"Gross Income "&amp;ROWS($B$11:B22)&amp;"  &gt;&gt;",IF($D$9&gt;=ROWS($B$11:B22),"Gross Income "&amp;ROWS($B$11:B22),"")))),"")</f>
        <v/>
      </c>
      <c r="C22" s="54"/>
      <c r="D22" s="4" t="str">
        <f t="shared" si="0"/>
        <v/>
      </c>
      <c r="F22" s="40">
        <v>2000</v>
      </c>
      <c r="G22" s="61"/>
    </row>
    <row r="23" spans="1:7" ht="19.5" customHeight="1" thickBot="1" x14ac:dyDescent="0.3">
      <c r="B23" s="13"/>
      <c r="C23" s="13"/>
      <c r="D23" s="13"/>
      <c r="F23" s="40">
        <v>2100</v>
      </c>
    </row>
    <row r="24" spans="1:7" ht="19.5" customHeight="1" x14ac:dyDescent="0.25">
      <c r="B24" s="62" t="s">
        <v>14</v>
      </c>
      <c r="C24" s="63"/>
      <c r="D24" s="64"/>
      <c r="F24" s="40">
        <v>2200</v>
      </c>
      <c r="G24" s="60" t="s">
        <v>20</v>
      </c>
    </row>
    <row r="25" spans="1:7" ht="27" customHeight="1" x14ac:dyDescent="0.25">
      <c r="B25" s="32" t="s">
        <v>8</v>
      </c>
      <c r="C25" s="33" t="s">
        <v>4</v>
      </c>
      <c r="D25" s="59" t="s">
        <v>9</v>
      </c>
      <c r="F25" s="40">
        <v>2300</v>
      </c>
      <c r="G25" s="61"/>
    </row>
    <row r="26" spans="1:7" ht="40.15" customHeight="1" thickBot="1" x14ac:dyDescent="0.3">
      <c r="B26" s="37">
        <f>SUM($C$11:$C$22)</f>
        <v>0</v>
      </c>
      <c r="C26" s="38" t="str">
        <f>IFERROR(IF(COUNTBLANK(C11:C22)=12,"Please Provide Gross Income Above",B26/D26),"")</f>
        <v>Please Provide Gross Income Above</v>
      </c>
      <c r="D26" s="39">
        <f>D9</f>
        <v>4</v>
      </c>
      <c r="F26" s="40">
        <v>2400</v>
      </c>
      <c r="G26" s="61"/>
    </row>
    <row r="27" spans="1:7" ht="19.5" customHeight="1" thickBot="1" x14ac:dyDescent="0.3">
      <c r="B27" s="13"/>
      <c r="C27" s="13"/>
      <c r="D27" s="13"/>
      <c r="F27" s="40">
        <v>2500</v>
      </c>
      <c r="G27" s="61"/>
    </row>
    <row r="28" spans="1:7" ht="19.5" customHeight="1" x14ac:dyDescent="0.25">
      <c r="B28" s="62" t="s">
        <v>2</v>
      </c>
      <c r="C28" s="63"/>
      <c r="D28" s="64"/>
      <c r="F28" s="40">
        <v>2600</v>
      </c>
      <c r="G28" s="61"/>
    </row>
    <row r="29" spans="1:7" ht="27" customHeight="1" x14ac:dyDescent="0.25">
      <c r="A29" s="14"/>
      <c r="B29" s="5" t="s">
        <v>5</v>
      </c>
      <c r="C29" s="6" t="s">
        <v>0</v>
      </c>
      <c r="D29" s="7" t="s">
        <v>19</v>
      </c>
      <c r="F29" s="40">
        <v>2700</v>
      </c>
      <c r="G29" s="61"/>
    </row>
    <row r="30" spans="1:7" s="16" customFormat="1" ht="35.25" customHeight="1" x14ac:dyDescent="0.25">
      <c r="A30" s="15"/>
      <c r="B30" s="41" t="str">
        <f>IFERROR(VLOOKUP(C30,$C$35:$D$38,2,FALSE),"")</f>
        <v/>
      </c>
      <c r="C30" s="42" t="str">
        <f>IF(OR(ISNUMBER(SEARCH("Permanent",C7)),ISNUMBER(SEARCH("International",C7))),"SG PRs and International Students are not eligible for Government Bursaries",
IF(D26="","Pls provide total no. of household members",
IF(NOT(ISNUMBER(C26)),"Please Provide Gross Income of Family Members",
IF(OR(B26&lt;=4000,C26&lt;=1000),C35,
IF(OR(B26&lt;=6900,C26&lt;=1725),C36,
IF(OR(B26&lt;=9000,C26&lt;=2250),C37,
IF(AND(B26&gt;9000,C26&gt;2250),"GHI and PCI exceeded, not eligible.","")))))))</f>
        <v>Please Provide Gross Income of Family Members</v>
      </c>
      <c r="D30" s="58" t="s">
        <v>12</v>
      </c>
      <c r="F30" s="40">
        <v>2800</v>
      </c>
      <c r="G30" s="61"/>
    </row>
    <row r="31" spans="1:7" s="16" customFormat="1" ht="7.5" customHeight="1" thickBot="1" x14ac:dyDescent="0.3">
      <c r="A31" s="18"/>
      <c r="B31" s="9" t="str">
        <f>IFERROR(HYPERLINK(VLOOKUP($A31,#REF!,COLUMN(D31)+6,FALSE),VLOOKUP($A31,#REF!,COLUMN(B31)+5,FALSE)),"")</f>
        <v/>
      </c>
      <c r="C31" s="20"/>
      <c r="D31" s="10" t="str">
        <f>IFERROR(HYPERLINK(VLOOKUP($A31,#REF!,COLUMN(D31)+6,FALSE),VLOOKUP($A31,#REF!,COLUMN(D31)+5,FALSE)),"")</f>
        <v/>
      </c>
      <c r="E31" s="17"/>
      <c r="F31" s="40">
        <v>2900</v>
      </c>
      <c r="G31" s="61"/>
    </row>
    <row r="32" spans="1:7" ht="19.5" customHeight="1" thickBot="1" x14ac:dyDescent="0.25">
      <c r="A32" s="17"/>
      <c r="B32" s="67"/>
      <c r="C32" s="67"/>
      <c r="D32" s="67"/>
      <c r="F32" s="40">
        <v>3000</v>
      </c>
      <c r="G32" s="61"/>
    </row>
    <row r="33" spans="1:7" ht="21.75" customHeight="1" x14ac:dyDescent="0.25">
      <c r="A33" s="17"/>
      <c r="B33" s="62" t="s">
        <v>10</v>
      </c>
      <c r="C33" s="63"/>
      <c r="D33" s="64"/>
      <c r="F33" s="40">
        <v>3100</v>
      </c>
      <c r="G33" s="61"/>
    </row>
    <row r="34" spans="1:7" ht="27" customHeight="1" x14ac:dyDescent="0.25">
      <c r="B34" s="34" t="s">
        <v>11</v>
      </c>
      <c r="C34" s="35" t="s">
        <v>0</v>
      </c>
      <c r="D34" s="36" t="s">
        <v>26</v>
      </c>
      <c r="F34" s="40">
        <v>3200</v>
      </c>
      <c r="G34" s="61"/>
    </row>
    <row r="35" spans="1:7" ht="33" customHeight="1" x14ac:dyDescent="0.25">
      <c r="B35" s="43" t="s">
        <v>24</v>
      </c>
      <c r="C35" s="42" t="s">
        <v>15</v>
      </c>
      <c r="D35" s="44">
        <v>400</v>
      </c>
      <c r="F35" s="40">
        <v>3300</v>
      </c>
      <c r="G35" s="61"/>
    </row>
    <row r="36" spans="1:7" ht="33" customHeight="1" x14ac:dyDescent="0.25">
      <c r="B36" s="45" t="s">
        <v>6</v>
      </c>
      <c r="C36" s="46" t="s">
        <v>16</v>
      </c>
      <c r="D36" s="47">
        <v>330</v>
      </c>
      <c r="F36" s="40">
        <v>3400</v>
      </c>
      <c r="G36" s="61"/>
    </row>
    <row r="37" spans="1:7" ht="33" customHeight="1" x14ac:dyDescent="0.25">
      <c r="B37" s="43" t="s">
        <v>7</v>
      </c>
      <c r="C37" s="42" t="s">
        <v>25</v>
      </c>
      <c r="D37" s="44">
        <v>150</v>
      </c>
      <c r="F37" s="40">
        <v>3500</v>
      </c>
      <c r="G37" s="61"/>
    </row>
    <row r="38" spans="1:7" ht="33" customHeight="1" thickBot="1" x14ac:dyDescent="0.3">
      <c r="B38" s="9"/>
      <c r="C38" s="20"/>
      <c r="D38" s="10"/>
      <c r="F38" s="40">
        <v>3800</v>
      </c>
      <c r="G38" s="61"/>
    </row>
    <row r="39" spans="1:7" ht="19.5" customHeight="1" x14ac:dyDescent="0.25">
      <c r="F39" s="40">
        <v>3900</v>
      </c>
    </row>
    <row r="40" spans="1:7" ht="19.5" customHeight="1" x14ac:dyDescent="0.25">
      <c r="F40" s="40">
        <v>4000</v>
      </c>
    </row>
    <row r="41" spans="1:7" ht="19.5" customHeight="1" x14ac:dyDescent="0.25">
      <c r="F41" s="40">
        <v>4100</v>
      </c>
    </row>
    <row r="42" spans="1:7" ht="19.5" customHeight="1" x14ac:dyDescent="0.25">
      <c r="F42" s="40">
        <v>4200</v>
      </c>
    </row>
    <row r="43" spans="1:7" ht="19.5" customHeight="1" x14ac:dyDescent="0.25">
      <c r="F43" s="40">
        <v>4300</v>
      </c>
    </row>
    <row r="44" spans="1:7" ht="19.5" customHeight="1" x14ac:dyDescent="0.25">
      <c r="F44" s="40">
        <v>4400</v>
      </c>
    </row>
    <row r="45" spans="1:7" ht="19.5" customHeight="1" x14ac:dyDescent="0.25">
      <c r="F45" s="40">
        <v>4500</v>
      </c>
    </row>
    <row r="46" spans="1:7" ht="19.5" customHeight="1" x14ac:dyDescent="0.25">
      <c r="F46" s="40">
        <v>4600</v>
      </c>
    </row>
    <row r="47" spans="1:7" ht="19.5" customHeight="1" x14ac:dyDescent="0.25">
      <c r="F47" s="40">
        <v>4700</v>
      </c>
    </row>
    <row r="48" spans="1:7" ht="19.5" customHeight="1" x14ac:dyDescent="0.25">
      <c r="F48" s="40">
        <v>4800</v>
      </c>
    </row>
    <row r="49" spans="6:6" ht="19.5" customHeight="1" x14ac:dyDescent="0.25">
      <c r="F49" s="40">
        <v>4900</v>
      </c>
    </row>
    <row r="50" spans="6:6" ht="19.5" customHeight="1" x14ac:dyDescent="0.25">
      <c r="F50" s="40">
        <v>5000</v>
      </c>
    </row>
    <row r="51" spans="6:6" ht="19.5" customHeight="1" x14ac:dyDescent="0.25">
      <c r="F51" s="40">
        <v>5100</v>
      </c>
    </row>
    <row r="52" spans="6:6" ht="19.5" customHeight="1" x14ac:dyDescent="0.25">
      <c r="F52" s="40">
        <v>5200</v>
      </c>
    </row>
    <row r="53" spans="6:6" ht="19.5" customHeight="1" x14ac:dyDescent="0.25">
      <c r="F53" s="40">
        <v>5300</v>
      </c>
    </row>
    <row r="54" spans="6:6" ht="19.5" customHeight="1" x14ac:dyDescent="0.25">
      <c r="F54" s="40">
        <v>5400</v>
      </c>
    </row>
    <row r="55" spans="6:6" ht="19.5" customHeight="1" x14ac:dyDescent="0.25">
      <c r="F55" s="40">
        <v>5500</v>
      </c>
    </row>
    <row r="56" spans="6:6" ht="19.5" customHeight="1" x14ac:dyDescent="0.25">
      <c r="F56" s="40">
        <v>5600</v>
      </c>
    </row>
    <row r="57" spans="6:6" ht="19.5" customHeight="1" x14ac:dyDescent="0.25">
      <c r="F57" s="40">
        <v>5700</v>
      </c>
    </row>
    <row r="58" spans="6:6" ht="19.5" customHeight="1" x14ac:dyDescent="0.25">
      <c r="F58" s="40">
        <v>5800</v>
      </c>
    </row>
    <row r="59" spans="6:6" ht="19.5" customHeight="1" x14ac:dyDescent="0.25">
      <c r="F59" s="40">
        <v>5900</v>
      </c>
    </row>
    <row r="60" spans="6:6" ht="19.5" customHeight="1" x14ac:dyDescent="0.25">
      <c r="F60" s="40">
        <v>6000</v>
      </c>
    </row>
    <row r="61" spans="6:6" ht="19.5" customHeight="1" x14ac:dyDescent="0.25">
      <c r="F61" s="40">
        <v>6100</v>
      </c>
    </row>
    <row r="62" spans="6:6" ht="19.5" customHeight="1" x14ac:dyDescent="0.25">
      <c r="F62" s="40">
        <v>6200</v>
      </c>
    </row>
    <row r="63" spans="6:6" ht="19.5" customHeight="1" x14ac:dyDescent="0.25">
      <c r="F63" s="40">
        <v>6300</v>
      </c>
    </row>
    <row r="64" spans="6:6" ht="19.5" customHeight="1" x14ac:dyDescent="0.25">
      <c r="F64" s="40">
        <v>6400</v>
      </c>
    </row>
    <row r="65" spans="6:6" ht="19.5" customHeight="1" x14ac:dyDescent="0.25">
      <c r="F65" s="40">
        <v>6500</v>
      </c>
    </row>
    <row r="66" spans="6:6" ht="19.5" customHeight="1" x14ac:dyDescent="0.25">
      <c r="F66" s="40">
        <v>6600</v>
      </c>
    </row>
    <row r="67" spans="6:6" ht="19.5" customHeight="1" x14ac:dyDescent="0.25">
      <c r="F67" s="40">
        <v>6700</v>
      </c>
    </row>
    <row r="68" spans="6:6" ht="19.5" customHeight="1" x14ac:dyDescent="0.25">
      <c r="F68" s="40">
        <v>6800</v>
      </c>
    </row>
    <row r="69" spans="6:6" ht="19.5" customHeight="1" x14ac:dyDescent="0.25">
      <c r="F69" s="40">
        <v>6900</v>
      </c>
    </row>
    <row r="70" spans="6:6" ht="19.5" customHeight="1" x14ac:dyDescent="0.25">
      <c r="F70" s="40">
        <v>7000</v>
      </c>
    </row>
    <row r="71" spans="6:6" ht="19.5" customHeight="1" x14ac:dyDescent="0.25">
      <c r="F71" s="40">
        <v>7100</v>
      </c>
    </row>
    <row r="72" spans="6:6" ht="19.5" customHeight="1" x14ac:dyDescent="0.25">
      <c r="F72" s="40">
        <v>7200</v>
      </c>
    </row>
    <row r="73" spans="6:6" ht="19.5" customHeight="1" x14ac:dyDescent="0.25">
      <c r="F73" s="40">
        <v>7300</v>
      </c>
    </row>
    <row r="74" spans="6:6" ht="19.5" customHeight="1" x14ac:dyDescent="0.25">
      <c r="F74" s="40">
        <v>7400</v>
      </c>
    </row>
    <row r="75" spans="6:6" ht="19.5" customHeight="1" x14ac:dyDescent="0.25">
      <c r="F75" s="40">
        <v>7500</v>
      </c>
    </row>
    <row r="76" spans="6:6" ht="19.5" customHeight="1" x14ac:dyDescent="0.25">
      <c r="F76" s="40">
        <v>7600</v>
      </c>
    </row>
    <row r="77" spans="6:6" ht="19.5" customHeight="1" x14ac:dyDescent="0.25">
      <c r="F77" s="40">
        <v>7700</v>
      </c>
    </row>
    <row r="78" spans="6:6" ht="19.5" customHeight="1" x14ac:dyDescent="0.25">
      <c r="F78" s="40">
        <v>7800</v>
      </c>
    </row>
    <row r="79" spans="6:6" ht="19.5" customHeight="1" x14ac:dyDescent="0.25">
      <c r="F79" s="40">
        <v>7900</v>
      </c>
    </row>
    <row r="80" spans="6:6" ht="19.5" customHeight="1" x14ac:dyDescent="0.25">
      <c r="F80" s="40">
        <v>8000</v>
      </c>
    </row>
    <row r="81" spans="6:6" ht="19.5" customHeight="1" x14ac:dyDescent="0.25">
      <c r="F81" s="40">
        <v>8100</v>
      </c>
    </row>
    <row r="82" spans="6:6" ht="19.5" customHeight="1" x14ac:dyDescent="0.25">
      <c r="F82" s="40">
        <v>8200</v>
      </c>
    </row>
    <row r="83" spans="6:6" ht="19.5" customHeight="1" x14ac:dyDescent="0.25">
      <c r="F83" s="40">
        <v>8300</v>
      </c>
    </row>
    <row r="84" spans="6:6" ht="19.5" customHeight="1" x14ac:dyDescent="0.25">
      <c r="F84" s="40">
        <v>8400</v>
      </c>
    </row>
    <row r="85" spans="6:6" ht="19.5" customHeight="1" x14ac:dyDescent="0.25">
      <c r="F85" s="40">
        <v>8500</v>
      </c>
    </row>
    <row r="86" spans="6:6" ht="19.5" customHeight="1" x14ac:dyDescent="0.25">
      <c r="F86" s="40">
        <v>8600</v>
      </c>
    </row>
    <row r="87" spans="6:6" ht="19.5" customHeight="1" x14ac:dyDescent="0.25">
      <c r="F87" s="40">
        <v>8700</v>
      </c>
    </row>
    <row r="88" spans="6:6" ht="19.5" customHeight="1" x14ac:dyDescent="0.25">
      <c r="F88" s="40">
        <v>8800</v>
      </c>
    </row>
    <row r="89" spans="6:6" ht="19.5" customHeight="1" x14ac:dyDescent="0.25">
      <c r="F89" s="40">
        <v>8900</v>
      </c>
    </row>
    <row r="90" spans="6:6" ht="19.5" customHeight="1" x14ac:dyDescent="0.25">
      <c r="F90" s="40">
        <v>9000</v>
      </c>
    </row>
    <row r="91" spans="6:6" ht="19.5" customHeight="1" x14ac:dyDescent="0.25">
      <c r="F91" s="40">
        <v>9100</v>
      </c>
    </row>
    <row r="92" spans="6:6" ht="19.5" customHeight="1" x14ac:dyDescent="0.25">
      <c r="F92" s="40">
        <v>9200</v>
      </c>
    </row>
    <row r="93" spans="6:6" ht="19.5" customHeight="1" x14ac:dyDescent="0.25">
      <c r="F93" s="40">
        <v>9300</v>
      </c>
    </row>
    <row r="94" spans="6:6" ht="19.5" customHeight="1" x14ac:dyDescent="0.25">
      <c r="F94" s="40">
        <v>9400</v>
      </c>
    </row>
    <row r="95" spans="6:6" ht="19.5" customHeight="1" x14ac:dyDescent="0.25">
      <c r="F95" s="40">
        <v>9500</v>
      </c>
    </row>
    <row r="96" spans="6:6" ht="19.5" customHeight="1" x14ac:dyDescent="0.25">
      <c r="F96" s="40">
        <v>9600</v>
      </c>
    </row>
    <row r="97" spans="6:6" ht="19.5" customHeight="1" x14ac:dyDescent="0.25">
      <c r="F97" s="40">
        <v>9700</v>
      </c>
    </row>
    <row r="98" spans="6:6" ht="19.5" customHeight="1" x14ac:dyDescent="0.25">
      <c r="F98" s="40">
        <v>9800</v>
      </c>
    </row>
    <row r="99" spans="6:6" ht="19.5" customHeight="1" x14ac:dyDescent="0.25">
      <c r="F99" s="40">
        <v>9900</v>
      </c>
    </row>
    <row r="100" spans="6:6" ht="19.5" customHeight="1" x14ac:dyDescent="0.25">
      <c r="F100" s="40">
        <v>10000</v>
      </c>
    </row>
    <row r="101" spans="6:6" ht="19.5" customHeight="1" x14ac:dyDescent="0.25">
      <c r="F101" s="40">
        <v>10100</v>
      </c>
    </row>
    <row r="102" spans="6:6" ht="19.5" customHeight="1" x14ac:dyDescent="0.25">
      <c r="F102" s="40">
        <v>10200</v>
      </c>
    </row>
    <row r="103" spans="6:6" ht="19.5" customHeight="1" x14ac:dyDescent="0.25">
      <c r="F103" s="40">
        <v>10300</v>
      </c>
    </row>
    <row r="104" spans="6:6" ht="19.5" customHeight="1" x14ac:dyDescent="0.25">
      <c r="F104" s="40">
        <v>10400</v>
      </c>
    </row>
    <row r="105" spans="6:6" ht="19.5" customHeight="1" x14ac:dyDescent="0.25">
      <c r="F105" s="40">
        <v>10500</v>
      </c>
    </row>
    <row r="106" spans="6:6" ht="19.5" customHeight="1" x14ac:dyDescent="0.25">
      <c r="F106" s="40">
        <v>10600</v>
      </c>
    </row>
    <row r="107" spans="6:6" ht="19.5" customHeight="1" x14ac:dyDescent="0.25">
      <c r="F107" s="40">
        <v>10700</v>
      </c>
    </row>
    <row r="108" spans="6:6" ht="19.5" customHeight="1" x14ac:dyDescent="0.25">
      <c r="F108" s="40">
        <v>10800</v>
      </c>
    </row>
    <row r="109" spans="6:6" ht="19.5" customHeight="1" x14ac:dyDescent="0.25">
      <c r="F109" s="40">
        <v>10900</v>
      </c>
    </row>
    <row r="110" spans="6:6" ht="19.5" customHeight="1" x14ac:dyDescent="0.25">
      <c r="F110" s="40">
        <v>11000</v>
      </c>
    </row>
    <row r="111" spans="6:6" ht="19.5" customHeight="1" x14ac:dyDescent="0.25">
      <c r="F111" s="40">
        <v>11100</v>
      </c>
    </row>
    <row r="112" spans="6:6" ht="19.5" customHeight="1" x14ac:dyDescent="0.25">
      <c r="F112" s="40">
        <v>11200</v>
      </c>
    </row>
    <row r="113" spans="6:6" ht="19.5" customHeight="1" x14ac:dyDescent="0.25">
      <c r="F113" s="40">
        <v>11300</v>
      </c>
    </row>
    <row r="114" spans="6:6" ht="19.5" customHeight="1" x14ac:dyDescent="0.25">
      <c r="F114" s="40">
        <v>11400</v>
      </c>
    </row>
    <row r="115" spans="6:6" ht="19.5" customHeight="1" x14ac:dyDescent="0.25">
      <c r="F115" s="40">
        <v>11500</v>
      </c>
    </row>
    <row r="116" spans="6:6" ht="19.5" customHeight="1" x14ac:dyDescent="0.25">
      <c r="F116" s="40">
        <v>11600</v>
      </c>
    </row>
    <row r="117" spans="6:6" ht="19.5" customHeight="1" x14ac:dyDescent="0.25">
      <c r="F117" s="40">
        <v>11700</v>
      </c>
    </row>
    <row r="118" spans="6:6" ht="19.5" customHeight="1" x14ac:dyDescent="0.25">
      <c r="F118" s="40">
        <v>11800</v>
      </c>
    </row>
    <row r="119" spans="6:6" ht="19.5" customHeight="1" x14ac:dyDescent="0.25">
      <c r="F119" s="40">
        <v>11900</v>
      </c>
    </row>
    <row r="120" spans="6:6" ht="19.5" customHeight="1" x14ac:dyDescent="0.25">
      <c r="F120" s="40">
        <v>12000</v>
      </c>
    </row>
    <row r="121" spans="6:6" ht="19.5" customHeight="1" x14ac:dyDescent="0.25">
      <c r="F121" s="40">
        <v>12100</v>
      </c>
    </row>
    <row r="122" spans="6:6" ht="19.5" customHeight="1" x14ac:dyDescent="0.25">
      <c r="F122" s="40">
        <v>12200</v>
      </c>
    </row>
    <row r="123" spans="6:6" ht="19.5" customHeight="1" x14ac:dyDescent="0.25">
      <c r="F123" s="40">
        <v>12300</v>
      </c>
    </row>
    <row r="124" spans="6:6" ht="19.5" customHeight="1" x14ac:dyDescent="0.25">
      <c r="F124" s="40">
        <v>12400</v>
      </c>
    </row>
    <row r="125" spans="6:6" ht="19.5" customHeight="1" x14ac:dyDescent="0.25">
      <c r="F125" s="40">
        <v>12500</v>
      </c>
    </row>
    <row r="126" spans="6:6" ht="19.5" customHeight="1" x14ac:dyDescent="0.25">
      <c r="F126" s="40">
        <v>12600</v>
      </c>
    </row>
    <row r="127" spans="6:6" ht="19.5" customHeight="1" x14ac:dyDescent="0.25">
      <c r="F127" s="40">
        <v>12700</v>
      </c>
    </row>
    <row r="128" spans="6:6" ht="19.5" customHeight="1" x14ac:dyDescent="0.25">
      <c r="F128" s="40">
        <v>12800</v>
      </c>
    </row>
    <row r="129" spans="6:6" ht="19.5" customHeight="1" x14ac:dyDescent="0.25">
      <c r="F129" s="40">
        <v>12900</v>
      </c>
    </row>
    <row r="130" spans="6:6" ht="19.5" customHeight="1" x14ac:dyDescent="0.25">
      <c r="F130" s="40">
        <v>13000</v>
      </c>
    </row>
    <row r="131" spans="6:6" ht="19.5" customHeight="1" x14ac:dyDescent="0.25">
      <c r="F131" s="40">
        <v>13100</v>
      </c>
    </row>
    <row r="132" spans="6:6" ht="19.5" customHeight="1" x14ac:dyDescent="0.25">
      <c r="F132" s="40">
        <v>13200</v>
      </c>
    </row>
    <row r="133" spans="6:6" ht="19.5" customHeight="1" x14ac:dyDescent="0.25">
      <c r="F133" s="40">
        <v>13300</v>
      </c>
    </row>
    <row r="134" spans="6:6" ht="19.5" customHeight="1" x14ac:dyDescent="0.25">
      <c r="F134" s="40">
        <v>13400</v>
      </c>
    </row>
    <row r="135" spans="6:6" ht="19.5" customHeight="1" x14ac:dyDescent="0.25">
      <c r="F135" s="40">
        <v>13500</v>
      </c>
    </row>
    <row r="136" spans="6:6" ht="19.5" customHeight="1" x14ac:dyDescent="0.25">
      <c r="F136" s="40">
        <v>13600</v>
      </c>
    </row>
    <row r="137" spans="6:6" ht="19.5" customHeight="1" x14ac:dyDescent="0.25">
      <c r="F137" s="40">
        <v>13700</v>
      </c>
    </row>
    <row r="138" spans="6:6" ht="19.5" customHeight="1" x14ac:dyDescent="0.25">
      <c r="F138" s="40">
        <v>13800</v>
      </c>
    </row>
    <row r="139" spans="6:6" ht="19.5" customHeight="1" x14ac:dyDescent="0.25">
      <c r="F139" s="40">
        <v>13900</v>
      </c>
    </row>
    <row r="140" spans="6:6" ht="19.5" customHeight="1" x14ac:dyDescent="0.25">
      <c r="F140" s="40">
        <v>14000</v>
      </c>
    </row>
    <row r="141" spans="6:6" ht="19.5" customHeight="1" x14ac:dyDescent="0.25">
      <c r="F141" s="40">
        <v>14100</v>
      </c>
    </row>
    <row r="142" spans="6:6" ht="19.5" customHeight="1" x14ac:dyDescent="0.25">
      <c r="F142" s="40">
        <v>14200</v>
      </c>
    </row>
    <row r="143" spans="6:6" ht="19.5" customHeight="1" x14ac:dyDescent="0.25">
      <c r="F143" s="40">
        <v>14300</v>
      </c>
    </row>
    <row r="144" spans="6:6" ht="19.5" customHeight="1" x14ac:dyDescent="0.25">
      <c r="F144" s="40">
        <v>14400</v>
      </c>
    </row>
    <row r="145" spans="6:6" ht="19.5" customHeight="1" x14ac:dyDescent="0.25">
      <c r="F145" s="40">
        <v>14500</v>
      </c>
    </row>
    <row r="146" spans="6:6" ht="19.5" customHeight="1" x14ac:dyDescent="0.25">
      <c r="F146" s="40">
        <v>14600</v>
      </c>
    </row>
    <row r="147" spans="6:6" ht="19.5" customHeight="1" x14ac:dyDescent="0.25">
      <c r="F147" s="40">
        <v>14700</v>
      </c>
    </row>
    <row r="148" spans="6:6" ht="19.5" customHeight="1" x14ac:dyDescent="0.25">
      <c r="F148" s="40">
        <v>14800</v>
      </c>
    </row>
    <row r="149" spans="6:6" ht="19.5" customHeight="1" x14ac:dyDescent="0.25">
      <c r="F149" s="40">
        <v>14900</v>
      </c>
    </row>
    <row r="150" spans="6:6" ht="19.5" customHeight="1" x14ac:dyDescent="0.25">
      <c r="F150" s="40">
        <v>15000</v>
      </c>
    </row>
    <row r="151" spans="6:6" ht="19.5" customHeight="1" x14ac:dyDescent="0.25">
      <c r="F151" s="40">
        <v>15100</v>
      </c>
    </row>
    <row r="152" spans="6:6" ht="19.5" customHeight="1" x14ac:dyDescent="0.25">
      <c r="F152" s="40">
        <v>15200</v>
      </c>
    </row>
    <row r="153" spans="6:6" ht="19.5" customHeight="1" x14ac:dyDescent="0.25">
      <c r="F153" s="40">
        <v>15300</v>
      </c>
    </row>
    <row r="154" spans="6:6" ht="19.5" customHeight="1" x14ac:dyDescent="0.25">
      <c r="F154" s="40">
        <v>15400</v>
      </c>
    </row>
    <row r="155" spans="6:6" ht="19.5" customHeight="1" x14ac:dyDescent="0.25">
      <c r="F155" s="40">
        <v>15500</v>
      </c>
    </row>
    <row r="156" spans="6:6" ht="19.5" customHeight="1" x14ac:dyDescent="0.25">
      <c r="F156" s="40">
        <v>15600</v>
      </c>
    </row>
    <row r="157" spans="6:6" ht="19.5" customHeight="1" x14ac:dyDescent="0.25">
      <c r="F157" s="40">
        <v>15700</v>
      </c>
    </row>
    <row r="158" spans="6:6" ht="19.5" customHeight="1" x14ac:dyDescent="0.25">
      <c r="F158" s="40">
        <v>15800</v>
      </c>
    </row>
    <row r="159" spans="6:6" ht="19.5" customHeight="1" x14ac:dyDescent="0.25">
      <c r="F159" s="40">
        <v>15900</v>
      </c>
    </row>
    <row r="160" spans="6:6" ht="19.5" customHeight="1" x14ac:dyDescent="0.25">
      <c r="F160" s="40">
        <v>16000</v>
      </c>
    </row>
    <row r="161" spans="6:6" ht="19.5" customHeight="1" x14ac:dyDescent="0.25">
      <c r="F161" s="40">
        <v>16100</v>
      </c>
    </row>
    <row r="162" spans="6:6" ht="19.5" customHeight="1" x14ac:dyDescent="0.25">
      <c r="F162" s="40">
        <v>16200</v>
      </c>
    </row>
    <row r="163" spans="6:6" ht="19.5" customHeight="1" x14ac:dyDescent="0.25">
      <c r="F163" s="40">
        <v>16300</v>
      </c>
    </row>
    <row r="164" spans="6:6" ht="19.5" customHeight="1" x14ac:dyDescent="0.25">
      <c r="F164" s="40">
        <v>16400</v>
      </c>
    </row>
    <row r="165" spans="6:6" ht="19.5" customHeight="1" x14ac:dyDescent="0.25">
      <c r="F165" s="40">
        <v>16500</v>
      </c>
    </row>
    <row r="166" spans="6:6" ht="19.5" customHeight="1" x14ac:dyDescent="0.25">
      <c r="F166" s="40">
        <v>16600</v>
      </c>
    </row>
    <row r="167" spans="6:6" ht="19.5" customHeight="1" x14ac:dyDescent="0.25">
      <c r="F167" s="40">
        <v>16700</v>
      </c>
    </row>
    <row r="168" spans="6:6" ht="19.5" customHeight="1" x14ac:dyDescent="0.25">
      <c r="F168" s="40">
        <v>16800</v>
      </c>
    </row>
    <row r="169" spans="6:6" ht="19.5" customHeight="1" x14ac:dyDescent="0.25">
      <c r="F169" s="40">
        <v>16900</v>
      </c>
    </row>
    <row r="170" spans="6:6" ht="19.5" customHeight="1" x14ac:dyDescent="0.25">
      <c r="F170" s="40">
        <v>17000</v>
      </c>
    </row>
    <row r="171" spans="6:6" ht="19.5" customHeight="1" x14ac:dyDescent="0.25">
      <c r="F171" s="40">
        <v>17100</v>
      </c>
    </row>
    <row r="172" spans="6:6" ht="19.5" customHeight="1" x14ac:dyDescent="0.25">
      <c r="F172" s="40">
        <v>17200</v>
      </c>
    </row>
    <row r="173" spans="6:6" ht="19.5" customHeight="1" x14ac:dyDescent="0.25">
      <c r="F173" s="40">
        <v>17300</v>
      </c>
    </row>
    <row r="174" spans="6:6" ht="19.5" customHeight="1" x14ac:dyDescent="0.25">
      <c r="F174" s="40">
        <v>17400</v>
      </c>
    </row>
    <row r="175" spans="6:6" ht="19.5" customHeight="1" x14ac:dyDescent="0.25">
      <c r="F175" s="40">
        <v>17500</v>
      </c>
    </row>
    <row r="176" spans="6:6" ht="19.5" customHeight="1" x14ac:dyDescent="0.25">
      <c r="F176" s="40">
        <v>17600</v>
      </c>
    </row>
    <row r="177" spans="6:6" ht="19.5" customHeight="1" x14ac:dyDescent="0.25">
      <c r="F177" s="40">
        <v>17700</v>
      </c>
    </row>
    <row r="178" spans="6:6" ht="19.5" customHeight="1" x14ac:dyDescent="0.25">
      <c r="F178" s="40">
        <v>17800</v>
      </c>
    </row>
    <row r="179" spans="6:6" ht="19.5" customHeight="1" x14ac:dyDescent="0.25">
      <c r="F179" s="40">
        <v>17900</v>
      </c>
    </row>
    <row r="180" spans="6:6" ht="19.5" customHeight="1" x14ac:dyDescent="0.25">
      <c r="F180" s="40">
        <v>18000</v>
      </c>
    </row>
    <row r="181" spans="6:6" ht="19.5" customHeight="1" x14ac:dyDescent="0.25">
      <c r="F181" s="40">
        <v>18100</v>
      </c>
    </row>
    <row r="182" spans="6:6" ht="19.5" customHeight="1" x14ac:dyDescent="0.25">
      <c r="F182" s="40">
        <v>18200</v>
      </c>
    </row>
    <row r="183" spans="6:6" ht="19.5" customHeight="1" x14ac:dyDescent="0.25">
      <c r="F183" s="40">
        <v>18300</v>
      </c>
    </row>
    <row r="184" spans="6:6" ht="19.5" customHeight="1" x14ac:dyDescent="0.25">
      <c r="F184" s="40">
        <v>18400</v>
      </c>
    </row>
    <row r="185" spans="6:6" ht="19.5" customHeight="1" x14ac:dyDescent="0.25">
      <c r="F185" s="40">
        <v>18500</v>
      </c>
    </row>
    <row r="186" spans="6:6" ht="19.5" customHeight="1" x14ac:dyDescent="0.25">
      <c r="F186" s="40">
        <v>18600</v>
      </c>
    </row>
    <row r="187" spans="6:6" ht="19.5" customHeight="1" x14ac:dyDescent="0.25">
      <c r="F187" s="40">
        <v>18700</v>
      </c>
    </row>
    <row r="188" spans="6:6" ht="19.5" customHeight="1" x14ac:dyDescent="0.25">
      <c r="F188" s="40">
        <v>18800</v>
      </c>
    </row>
    <row r="189" spans="6:6" ht="19.5" customHeight="1" x14ac:dyDescent="0.25">
      <c r="F189" s="40">
        <v>18900</v>
      </c>
    </row>
    <row r="190" spans="6:6" ht="19.5" customHeight="1" x14ac:dyDescent="0.25">
      <c r="F190" s="40">
        <v>19000</v>
      </c>
    </row>
    <row r="191" spans="6:6" ht="19.5" customHeight="1" x14ac:dyDescent="0.25">
      <c r="F191" s="40">
        <v>19100</v>
      </c>
    </row>
    <row r="192" spans="6:6" ht="19.5" customHeight="1" x14ac:dyDescent="0.25">
      <c r="F192" s="40">
        <v>19200</v>
      </c>
    </row>
    <row r="193" spans="6:6" ht="19.5" customHeight="1" x14ac:dyDescent="0.25">
      <c r="F193" s="40">
        <v>19300</v>
      </c>
    </row>
    <row r="194" spans="6:6" ht="19.5" customHeight="1" x14ac:dyDescent="0.25">
      <c r="F194" s="40">
        <v>19400</v>
      </c>
    </row>
    <row r="195" spans="6:6" ht="19.5" customHeight="1" x14ac:dyDescent="0.25">
      <c r="F195" s="40">
        <v>19500</v>
      </c>
    </row>
    <row r="196" spans="6:6" ht="19.5" customHeight="1" x14ac:dyDescent="0.25">
      <c r="F196" s="40">
        <v>19600</v>
      </c>
    </row>
    <row r="197" spans="6:6" ht="19.5" customHeight="1" x14ac:dyDescent="0.25">
      <c r="F197" s="40">
        <v>19700</v>
      </c>
    </row>
    <row r="198" spans="6:6" ht="19.5" customHeight="1" x14ac:dyDescent="0.25">
      <c r="F198" s="40">
        <v>19800</v>
      </c>
    </row>
    <row r="199" spans="6:6" ht="19.5" customHeight="1" x14ac:dyDescent="0.25">
      <c r="F199" s="40">
        <v>19900</v>
      </c>
    </row>
  </sheetData>
  <sheetProtection algorithmName="SHA-512" hashValue="LFNnxghslEjtI2FnWcrJ8hWHvbtRDwKboZCnZsKQPRvONDIS6EMnZQmQo0yEczMSDuPqpg6/nTUcoa82TW+LKw==" saltValue="8SBKt2wsXr0bJqPpQSC0Ag==" spinCount="100000" sheet="1" selectLockedCells="1"/>
  <dataConsolidate/>
  <mergeCells count="9">
    <mergeCell ref="G5:G22"/>
    <mergeCell ref="G24:G38"/>
    <mergeCell ref="B33:D33"/>
    <mergeCell ref="A1:C1"/>
    <mergeCell ref="A2:D2"/>
    <mergeCell ref="B5:D5"/>
    <mergeCell ref="B24:D24"/>
    <mergeCell ref="B28:D28"/>
    <mergeCell ref="B32:D32"/>
  </mergeCells>
  <dataValidations count="4">
    <dataValidation type="list" allowBlank="1" showInputMessage="1" showErrorMessage="1" sqref="C7">
      <formula1>"Singapore Citizen,Singapore Permanent Resident,International Student"</formula1>
    </dataValidation>
    <dataValidation type="list" allowBlank="1" showInputMessage="1" showErrorMessage="1" sqref="C8">
      <formula1>"Part-Time Diploma Student"</formula1>
    </dataValidation>
    <dataValidation type="list" allowBlank="1" showInputMessage="1" showErrorMessage="1" sqref="C9">
      <formula1>"1 household member,2 household members,3 household members,4 household members,5 household members,6 household members,7 household members,8 household members,9 household members,10 household members,11 household members,12 household members"</formula1>
    </dataValidation>
    <dataValidation type="list" allowBlank="1" sqref="C11:C22">
      <formula1>$F:$F</formula1>
    </dataValidation>
  </dataValidations>
  <hyperlinks>
    <hyperlink ref="D30"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Renny Low</dc:creator>
  <cp:keywords/>
  <dc:description/>
  <cp:lastModifiedBy>Gina Neo</cp:lastModifiedBy>
  <cp:revision/>
  <dcterms:created xsi:type="dcterms:W3CDTF">2019-08-02T08:16:38Z</dcterms:created>
  <dcterms:modified xsi:type="dcterms:W3CDTF">2020-03-30T04:16:11Z</dcterms:modified>
  <cp:category/>
  <cp:contentStatus/>
</cp:coreProperties>
</file>